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8_{9BD0A86F-C2F4-4C3B-9B31-2FF33609A9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I25" i="1" l="1"/>
  <c r="I24" i="1"/>
  <c r="H24" i="1" s="1"/>
  <c r="I20" i="1"/>
  <c r="H20" i="1" s="1"/>
  <c r="I22" i="1"/>
  <c r="H22" i="1" s="1"/>
  <c r="I23" i="1"/>
  <c r="H23" i="1" s="1"/>
  <c r="I21" i="1"/>
  <c r="H21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I19" i="1"/>
  <c r="H19" i="1" s="1"/>
  <c r="I18" i="1"/>
  <c r="H18" i="1" s="1"/>
  <c r="I17" i="1"/>
  <c r="H17" i="1" s="1"/>
  <c r="I16" i="1"/>
  <c r="H16" i="1" s="1"/>
  <c r="I15" i="1"/>
  <c r="H15" i="1" s="1"/>
  <c r="H25" i="1"/>
  <c r="I13" i="1"/>
  <c r="H13" i="1" s="1"/>
  <c r="I12" i="1"/>
  <c r="H14" i="1"/>
  <c r="H12" i="1" l="1"/>
</calcChain>
</file>

<file path=xl/sharedStrings.xml><?xml version="1.0" encoding="utf-8"?>
<sst xmlns="http://schemas.openxmlformats.org/spreadsheetml/2006/main" count="89" uniqueCount="49">
  <si>
    <t xml:space="preserve">Ўзбекистон Республикаси адлия вазирининг  </t>
  </si>
  <si>
    <t xml:space="preserve">МАЪЛУМОТ </t>
  </si>
  <si>
    <t>минг сўм</t>
  </si>
  <si>
    <t>№</t>
  </si>
  <si>
    <t xml:space="preserve">Мансабдор шахснинг 
исм фамилияси </t>
  </si>
  <si>
    <t xml:space="preserve">Лавозими </t>
  </si>
  <si>
    <t>Буйруқ рақами куни</t>
  </si>
  <si>
    <t xml:space="preserve">Хизмат сафари муддати </t>
  </si>
  <si>
    <t>Хизмат 
сафари манзили</t>
  </si>
  <si>
    <t>Хизмат сафари мақсади</t>
  </si>
  <si>
    <t xml:space="preserve">Жами 
харажатлар </t>
  </si>
  <si>
    <t>Шундан:</t>
  </si>
  <si>
    <t xml:space="preserve">Транспорт 
харажатлари </t>
  </si>
  <si>
    <t xml:space="preserve">Кунли харажатлар </t>
  </si>
  <si>
    <t xml:space="preserve">Мехмонхон харажатлари </t>
  </si>
  <si>
    <t xml:space="preserve">Бошқа харажатлар </t>
  </si>
  <si>
    <t xml:space="preserve">2024 йил 10 сенябрдаги 296-ум-сон буйруғининг 1-иловасининг </t>
  </si>
  <si>
    <t xml:space="preserve">30-бандини ижроси юзасидан 1-шакл </t>
  </si>
  <si>
    <t xml:space="preserve">Канязов Есемурат </t>
  </si>
  <si>
    <t xml:space="preserve">семинар тренинг </t>
  </si>
  <si>
    <t xml:space="preserve">Файзиев Хайриддин </t>
  </si>
  <si>
    <t xml:space="preserve">Марипова Севархон </t>
  </si>
  <si>
    <t xml:space="preserve">Рахимов Данияр </t>
  </si>
  <si>
    <t xml:space="preserve">Насуллаев Мубин </t>
  </si>
  <si>
    <t xml:space="preserve">Шакуров Рафик </t>
  </si>
  <si>
    <t xml:space="preserve">Рахмонов Зафаржон </t>
  </si>
  <si>
    <t xml:space="preserve">Ходжимухамедова Дилбар </t>
  </si>
  <si>
    <t>кафедра профессори в.б.</t>
  </si>
  <si>
    <t>кафедра доценти</t>
  </si>
  <si>
    <t>бош мутахассиси</t>
  </si>
  <si>
    <t xml:space="preserve">2025 йил 2-чорак давомида Юридик кадрларни қайта тайёрлаш ва малакасини ошириш институти ходимларининг республика  ичидаги 
хизмат сафарлари бўйича амалга оширган харажатлари тўғрисида </t>
  </si>
  <si>
    <t>4-с</t>
  </si>
  <si>
    <t>кафедра мудири</t>
  </si>
  <si>
    <t xml:space="preserve">Жиззах вилояти </t>
  </si>
  <si>
    <t xml:space="preserve">машғулотлар ўтказиш </t>
  </si>
  <si>
    <t xml:space="preserve">Авазметова Ирода </t>
  </si>
  <si>
    <t>курс ташкил қилиш</t>
  </si>
  <si>
    <t>Ёқубжонов Маъруфжон</t>
  </si>
  <si>
    <t>ўқитувчиси</t>
  </si>
  <si>
    <t>катта ўқитувчиси</t>
  </si>
  <si>
    <t>10-с</t>
  </si>
  <si>
    <t xml:space="preserve">Андижон вилояти </t>
  </si>
  <si>
    <t>11-с</t>
  </si>
  <si>
    <t xml:space="preserve">Абдуғаффоров Жасур </t>
  </si>
  <si>
    <t xml:space="preserve">Фарғона вилояти </t>
  </si>
  <si>
    <t>директор</t>
  </si>
  <si>
    <t>9-с</t>
  </si>
  <si>
    <t>Самарқанд вилояти</t>
  </si>
  <si>
    <t>12-с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</si>
</sst>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165" fontId="2" fillId="2" borderId="1" xfId="0" applyNumberFormat="1" applyFont="1" applyFill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zoomScaleNormal="10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B13" sqref="B13"/>
    </sheetView>
  </sheetViews>
  <sheetFormatPr defaultColWidth="9.140625" defaultRowHeight="15" x14ac:dyDescent="0.25"/>
  <cols>
    <col min="1" max="1" width="9.140625" style="1"/>
    <col min="2" max="2" width="20.5703125" style="1" bestFit="1" customWidth="1"/>
    <col min="3" max="3" width="20.85546875" style="1" customWidth="1"/>
    <col min="4" max="4" width="12" style="1" customWidth="1"/>
    <col min="5" max="5" width="14.42578125" style="2" bestFit="1" customWidth="1"/>
    <col min="6" max="6" width="27.140625" style="1" customWidth="1"/>
    <col min="7" max="7" width="43.5703125" style="1" customWidth="1"/>
    <col min="8" max="8" width="17.7109375" style="1" customWidth="1"/>
    <col min="9" max="12" width="18.140625" style="1" customWidth="1"/>
    <col min="13" max="13" width="9.140625" style="1"/>
    <col min="14" max="14" width="11.140625" style="1" bestFit="1" customWidth="1"/>
    <col min="15" max="16384" width="9.140625" style="1"/>
  </cols>
  <sheetData>
    <row r="1" spans="1:12" x14ac:dyDescent="0.25">
      <c r="H1" s="12" t="s">
        <v>0</v>
      </c>
      <c r="I1" s="12"/>
      <c r="J1" s="12"/>
      <c r="K1" s="12"/>
      <c r="L1" s="12"/>
    </row>
    <row r="2" spans="1:12" x14ac:dyDescent="0.25">
      <c r="H2" s="12" t="s">
        <v>16</v>
      </c>
      <c r="I2" s="12"/>
      <c r="J2" s="12"/>
      <c r="K2" s="12"/>
      <c r="L2" s="12"/>
    </row>
    <row r="3" spans="1:12" x14ac:dyDescent="0.25">
      <c r="H3" s="12" t="s">
        <v>17</v>
      </c>
      <c r="I3" s="12"/>
      <c r="J3" s="12"/>
      <c r="K3" s="12"/>
      <c r="L3" s="12"/>
    </row>
    <row r="4" spans="1:12" x14ac:dyDescent="0.25">
      <c r="H4" s="5"/>
      <c r="I4" s="5"/>
      <c r="J4" s="5"/>
      <c r="K4" s="5"/>
      <c r="L4" s="5"/>
    </row>
    <row r="5" spans="1:12" x14ac:dyDescent="0.25">
      <c r="H5" s="5"/>
      <c r="I5" s="5"/>
      <c r="J5" s="5"/>
      <c r="K5" s="5"/>
      <c r="L5" s="5"/>
    </row>
    <row r="6" spans="1:12" ht="35.25" customHeight="1" x14ac:dyDescent="0.3">
      <c r="A6" s="13" t="s">
        <v>30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18.75" x14ac:dyDescent="0.3">
      <c r="A7" s="14" t="s">
        <v>1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ht="18.75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ht="15.75" x14ac:dyDescent="0.25">
      <c r="L9" s="7" t="s">
        <v>2</v>
      </c>
    </row>
    <row r="10" spans="1:12" x14ac:dyDescent="0.25">
      <c r="A10" s="11" t="s">
        <v>3</v>
      </c>
      <c r="B10" s="10" t="s">
        <v>4</v>
      </c>
      <c r="C10" s="11" t="s">
        <v>5</v>
      </c>
      <c r="D10" s="10" t="s">
        <v>6</v>
      </c>
      <c r="E10" s="10" t="s">
        <v>7</v>
      </c>
      <c r="F10" s="10" t="s">
        <v>8</v>
      </c>
      <c r="G10" s="11" t="s">
        <v>9</v>
      </c>
      <c r="H10" s="10" t="s">
        <v>10</v>
      </c>
      <c r="I10" s="11" t="s">
        <v>11</v>
      </c>
      <c r="J10" s="11"/>
      <c r="K10" s="11"/>
      <c r="L10" s="11"/>
    </row>
    <row r="11" spans="1:12" ht="30" x14ac:dyDescent="0.25">
      <c r="A11" s="11"/>
      <c r="B11" s="10"/>
      <c r="C11" s="11"/>
      <c r="D11" s="11"/>
      <c r="E11" s="11"/>
      <c r="F11" s="11"/>
      <c r="G11" s="11"/>
      <c r="H11" s="10"/>
      <c r="I11" s="3" t="s">
        <v>12</v>
      </c>
      <c r="J11" s="3" t="s">
        <v>13</v>
      </c>
      <c r="K11" s="3" t="s">
        <v>14</v>
      </c>
      <c r="L11" s="3" t="s">
        <v>15</v>
      </c>
    </row>
    <row r="12" spans="1:12" x14ac:dyDescent="0.25">
      <c r="A12" s="4">
        <v>1</v>
      </c>
      <c r="B12" s="3" t="s">
        <v>20</v>
      </c>
      <c r="C12" s="3" t="s">
        <v>32</v>
      </c>
      <c r="D12" s="3" t="s">
        <v>31</v>
      </c>
      <c r="E12" s="3">
        <v>2</v>
      </c>
      <c r="F12" s="3" t="s">
        <v>33</v>
      </c>
      <c r="G12" s="3" t="s">
        <v>34</v>
      </c>
      <c r="H12" s="8">
        <f>I12+J12+K12</f>
        <v>957250</v>
      </c>
      <c r="I12" s="9">
        <f>76125*2</f>
        <v>152250</v>
      </c>
      <c r="J12" s="9">
        <v>75000</v>
      </c>
      <c r="K12" s="9">
        <v>730000</v>
      </c>
      <c r="L12" s="9"/>
    </row>
    <row r="13" spans="1:12" x14ac:dyDescent="0.25">
      <c r="A13" s="4">
        <f>+A12+1</f>
        <v>2</v>
      </c>
      <c r="B13" s="3" t="s">
        <v>23</v>
      </c>
      <c r="C13" s="3" t="s">
        <v>28</v>
      </c>
      <c r="D13" s="3" t="s">
        <v>31</v>
      </c>
      <c r="E13" s="3">
        <v>3</v>
      </c>
      <c r="F13" s="3" t="s">
        <v>33</v>
      </c>
      <c r="G13" s="3" t="s">
        <v>34</v>
      </c>
      <c r="H13" s="8">
        <f t="shared" ref="H13:H25" si="0">I13+J13+K13</f>
        <v>1368750</v>
      </c>
      <c r="I13" s="9">
        <f>76125*2</f>
        <v>152250</v>
      </c>
      <c r="J13" s="9">
        <v>121500</v>
      </c>
      <c r="K13" s="9">
        <v>1095000</v>
      </c>
      <c r="L13" s="9"/>
    </row>
    <row r="14" spans="1:12" x14ac:dyDescent="0.25">
      <c r="A14" s="4">
        <f t="shared" ref="A14:A25" si="1">+A13+1</f>
        <v>3</v>
      </c>
      <c r="B14" s="3" t="s">
        <v>35</v>
      </c>
      <c r="C14" s="3" t="s">
        <v>29</v>
      </c>
      <c r="D14" s="3" t="s">
        <v>31</v>
      </c>
      <c r="E14" s="3">
        <v>5</v>
      </c>
      <c r="F14" s="3" t="s">
        <v>33</v>
      </c>
      <c r="G14" s="3" t="s">
        <v>36</v>
      </c>
      <c r="H14" s="8">
        <f t="shared" si="0"/>
        <v>2012500</v>
      </c>
      <c r="I14" s="9"/>
      <c r="J14" s="9">
        <v>187500</v>
      </c>
      <c r="K14" s="9">
        <v>1825000</v>
      </c>
      <c r="L14" s="9"/>
    </row>
    <row r="15" spans="1:12" ht="30" x14ac:dyDescent="0.25">
      <c r="A15" s="4">
        <f t="shared" si="1"/>
        <v>4</v>
      </c>
      <c r="B15" s="3" t="s">
        <v>26</v>
      </c>
      <c r="C15" s="3" t="s">
        <v>38</v>
      </c>
      <c r="D15" s="3" t="s">
        <v>31</v>
      </c>
      <c r="E15" s="3">
        <v>1</v>
      </c>
      <c r="F15" s="3" t="s">
        <v>33</v>
      </c>
      <c r="G15" s="3" t="s">
        <v>34</v>
      </c>
      <c r="H15" s="8">
        <f t="shared" si="0"/>
        <v>554750</v>
      </c>
      <c r="I15" s="9">
        <f>76125*2</f>
        <v>152250</v>
      </c>
      <c r="J15" s="9">
        <v>37500</v>
      </c>
      <c r="K15" s="9">
        <v>365000</v>
      </c>
      <c r="L15" s="9"/>
    </row>
    <row r="16" spans="1:12" x14ac:dyDescent="0.25">
      <c r="A16" s="4">
        <f t="shared" si="1"/>
        <v>5</v>
      </c>
      <c r="B16" s="3" t="s">
        <v>25</v>
      </c>
      <c r="C16" s="3" t="s">
        <v>39</v>
      </c>
      <c r="D16" s="3" t="s">
        <v>31</v>
      </c>
      <c r="E16" s="3">
        <v>1</v>
      </c>
      <c r="F16" s="3" t="s">
        <v>33</v>
      </c>
      <c r="G16" s="3" t="s">
        <v>34</v>
      </c>
      <c r="H16" s="8">
        <f t="shared" si="0"/>
        <v>554750</v>
      </c>
      <c r="I16" s="9">
        <f>76125*2</f>
        <v>152250</v>
      </c>
      <c r="J16" s="9">
        <v>37500</v>
      </c>
      <c r="K16" s="9">
        <v>365000</v>
      </c>
      <c r="L16" s="9"/>
    </row>
    <row r="17" spans="1:12" x14ac:dyDescent="0.25">
      <c r="A17" s="4">
        <f t="shared" si="1"/>
        <v>6</v>
      </c>
      <c r="B17" s="3" t="s">
        <v>24</v>
      </c>
      <c r="C17" s="3" t="s">
        <v>28</v>
      </c>
      <c r="D17" s="3" t="s">
        <v>31</v>
      </c>
      <c r="E17" s="3">
        <v>1</v>
      </c>
      <c r="F17" s="3" t="s">
        <v>33</v>
      </c>
      <c r="G17" s="3" t="s">
        <v>34</v>
      </c>
      <c r="H17" s="8">
        <f t="shared" si="0"/>
        <v>554750</v>
      </c>
      <c r="I17" s="9">
        <f>76125*2</f>
        <v>152250</v>
      </c>
      <c r="J17" s="9">
        <v>37500</v>
      </c>
      <c r="K17" s="9">
        <v>365000</v>
      </c>
      <c r="L17" s="9"/>
    </row>
    <row r="18" spans="1:12" ht="30" x14ac:dyDescent="0.25">
      <c r="A18" s="4">
        <f t="shared" si="1"/>
        <v>7</v>
      </c>
      <c r="B18" s="3" t="s">
        <v>22</v>
      </c>
      <c r="C18" s="3" t="s">
        <v>27</v>
      </c>
      <c r="D18" s="3" t="s">
        <v>31</v>
      </c>
      <c r="E18" s="3">
        <v>1</v>
      </c>
      <c r="F18" s="3" t="s">
        <v>33</v>
      </c>
      <c r="G18" s="3" t="s">
        <v>34</v>
      </c>
      <c r="H18" s="8">
        <f t="shared" si="0"/>
        <v>554750</v>
      </c>
      <c r="I18" s="9">
        <f>76125*2</f>
        <v>152250</v>
      </c>
      <c r="J18" s="9">
        <v>37500</v>
      </c>
      <c r="K18" s="9">
        <v>365000</v>
      </c>
      <c r="L18" s="9"/>
    </row>
    <row r="19" spans="1:12" x14ac:dyDescent="0.25">
      <c r="A19" s="4">
        <f t="shared" si="1"/>
        <v>8</v>
      </c>
      <c r="B19" s="3" t="s">
        <v>21</v>
      </c>
      <c r="C19" s="3" t="s">
        <v>32</v>
      </c>
      <c r="D19" s="3" t="s">
        <v>31</v>
      </c>
      <c r="E19" s="3">
        <v>1</v>
      </c>
      <c r="F19" s="3" t="s">
        <v>33</v>
      </c>
      <c r="G19" s="3" t="s">
        <v>34</v>
      </c>
      <c r="H19" s="8">
        <f t="shared" ref="H19:H20" si="2">I19+J19+K19</f>
        <v>554750</v>
      </c>
      <c r="I19" s="9">
        <f>76125*2</f>
        <v>152250</v>
      </c>
      <c r="J19" s="9">
        <v>37500</v>
      </c>
      <c r="K19" s="9">
        <v>365000</v>
      </c>
      <c r="L19" s="9"/>
    </row>
    <row r="20" spans="1:12" x14ac:dyDescent="0.25">
      <c r="A20" s="4">
        <f t="shared" si="1"/>
        <v>9</v>
      </c>
      <c r="B20" s="3" t="s">
        <v>18</v>
      </c>
      <c r="C20" s="3" t="s">
        <v>45</v>
      </c>
      <c r="D20" s="3" t="s">
        <v>46</v>
      </c>
      <c r="E20" s="3">
        <v>2</v>
      </c>
      <c r="F20" s="3" t="s">
        <v>47</v>
      </c>
      <c r="G20" s="3" t="s">
        <v>19</v>
      </c>
      <c r="H20" s="8">
        <f t="shared" si="2"/>
        <v>502036</v>
      </c>
      <c r="I20" s="9">
        <f>247786+179250</f>
        <v>427036</v>
      </c>
      <c r="J20" s="9">
        <v>75000</v>
      </c>
      <c r="K20" s="9"/>
      <c r="L20" s="9"/>
    </row>
    <row r="21" spans="1:12" ht="30" x14ac:dyDescent="0.25">
      <c r="A21" s="4">
        <f t="shared" si="1"/>
        <v>10</v>
      </c>
      <c r="B21" s="3" t="s">
        <v>37</v>
      </c>
      <c r="C21" s="3" t="s">
        <v>38</v>
      </c>
      <c r="D21" s="3" t="s">
        <v>40</v>
      </c>
      <c r="E21" s="3">
        <v>3</v>
      </c>
      <c r="F21" s="3" t="s">
        <v>41</v>
      </c>
      <c r="G21" s="3" t="s">
        <v>34</v>
      </c>
      <c r="H21" s="8">
        <f t="shared" si="0"/>
        <v>1884750</v>
      </c>
      <c r="I21" s="9">
        <f>136125*2</f>
        <v>272250</v>
      </c>
      <c r="J21" s="9">
        <v>112500</v>
      </c>
      <c r="K21" s="9">
        <v>1500000</v>
      </c>
      <c r="L21" s="9"/>
    </row>
    <row r="22" spans="1:12" ht="30" x14ac:dyDescent="0.25">
      <c r="A22" s="4">
        <f t="shared" si="1"/>
        <v>11</v>
      </c>
      <c r="B22" s="3" t="s">
        <v>43</v>
      </c>
      <c r="C22" s="3" t="s">
        <v>38</v>
      </c>
      <c r="D22" s="3" t="s">
        <v>40</v>
      </c>
      <c r="E22" s="3">
        <v>3</v>
      </c>
      <c r="F22" s="3" t="s">
        <v>44</v>
      </c>
      <c r="G22" s="3" t="s">
        <v>34</v>
      </c>
      <c r="H22" s="8">
        <f t="shared" ref="H22" si="3">I22+J22+K22</f>
        <v>2363570</v>
      </c>
      <c r="I22" s="9">
        <f>136785*2</f>
        <v>273570</v>
      </c>
      <c r="J22" s="9">
        <v>112500</v>
      </c>
      <c r="K22" s="9">
        <v>1977500</v>
      </c>
      <c r="L22" s="9"/>
    </row>
    <row r="23" spans="1:12" x14ac:dyDescent="0.25">
      <c r="A23" s="4">
        <f t="shared" si="1"/>
        <v>12</v>
      </c>
      <c r="B23" s="3" t="s">
        <v>23</v>
      </c>
      <c r="C23" s="3" t="s">
        <v>28</v>
      </c>
      <c r="D23" s="3" t="s">
        <v>42</v>
      </c>
      <c r="E23" s="3">
        <v>1</v>
      </c>
      <c r="F23" s="3" t="s">
        <v>41</v>
      </c>
      <c r="G23" s="3" t="s">
        <v>34</v>
      </c>
      <c r="H23" s="8">
        <f t="shared" si="0"/>
        <v>809750</v>
      </c>
      <c r="I23" s="9">
        <f>136125*2</f>
        <v>272250</v>
      </c>
      <c r="J23" s="9">
        <v>37500</v>
      </c>
      <c r="K23" s="9">
        <v>500000</v>
      </c>
      <c r="L23" s="9"/>
    </row>
    <row r="24" spans="1:12" x14ac:dyDescent="0.25">
      <c r="A24" s="4">
        <f t="shared" si="1"/>
        <v>13</v>
      </c>
      <c r="B24" s="3" t="s">
        <v>21</v>
      </c>
      <c r="C24" s="3" t="s">
        <v>32</v>
      </c>
      <c r="D24" s="3" t="s">
        <v>42</v>
      </c>
      <c r="E24" s="3">
        <v>1</v>
      </c>
      <c r="F24" s="3" t="s">
        <v>44</v>
      </c>
      <c r="G24" s="3" t="s">
        <v>34</v>
      </c>
      <c r="H24" s="8">
        <f t="shared" si="0"/>
        <v>824750</v>
      </c>
      <c r="I24" s="9">
        <f>143625*2</f>
        <v>287250</v>
      </c>
      <c r="J24" s="9">
        <v>37500</v>
      </c>
      <c r="K24" s="9">
        <v>500000</v>
      </c>
      <c r="L24" s="9"/>
    </row>
    <row r="25" spans="1:12" x14ac:dyDescent="0.25">
      <c r="A25" s="4">
        <f t="shared" si="1"/>
        <v>14</v>
      </c>
      <c r="B25" s="3" t="s">
        <v>18</v>
      </c>
      <c r="C25" s="3" t="s">
        <v>45</v>
      </c>
      <c r="D25" s="3" t="s">
        <v>48</v>
      </c>
      <c r="E25" s="3">
        <v>5</v>
      </c>
      <c r="F25" s="3" t="s">
        <v>47</v>
      </c>
      <c r="G25" s="3" t="s">
        <v>19</v>
      </c>
      <c r="H25" s="8">
        <f t="shared" si="0"/>
        <v>3232250</v>
      </c>
      <c r="I25" s="9">
        <f>115500+179250</f>
        <v>294750</v>
      </c>
      <c r="J25" s="9">
        <v>187500</v>
      </c>
      <c r="K25" s="9">
        <v>2750000</v>
      </c>
      <c r="L25" s="9"/>
    </row>
  </sheetData>
  <mergeCells count="14">
    <mergeCell ref="F10:F11"/>
    <mergeCell ref="G10:G11"/>
    <mergeCell ref="H10:H11"/>
    <mergeCell ref="I10:L10"/>
    <mergeCell ref="H1:L1"/>
    <mergeCell ref="H2:L2"/>
    <mergeCell ref="H3:L3"/>
    <mergeCell ref="A6:L6"/>
    <mergeCell ref="A7:L7"/>
    <mergeCell ref="A10:A11"/>
    <mergeCell ref="B10:B11"/>
    <mergeCell ref="C10:C11"/>
    <mergeCell ref="D10:D11"/>
    <mergeCell ref="E10:E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2025-07-15T11:11:47Z</dcterms:modified>
</cp:coreProperties>
</file>